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明细表" sheetId="1" r:id="rId1"/>
    <sheet name="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<sst xmlns="http://schemas.openxmlformats.org/spreadsheetml/2006/main" count="188" uniqueCount="125">
  <si>
    <t>部门2016年财政拨款明细表</t>
  </si>
  <si>
    <t>单位名称：洛阳高新技术产业开发区项目服务和经济发展局</t>
  </si>
  <si>
    <t>单位：万元</t>
  </si>
  <si>
    <t>功能科目</t>
  </si>
  <si>
    <t>功能科目名称</t>
  </si>
  <si>
    <t>预算项目   （项目名称）</t>
  </si>
  <si>
    <t>金额</t>
  </si>
  <si>
    <t>基本支出</t>
  </si>
  <si>
    <t>项目支出</t>
  </si>
  <si>
    <t>工资福利支出</t>
  </si>
  <si>
    <t>商品和服务  支出</t>
  </si>
  <si>
    <t>对个人和家庭的补助支出</t>
  </si>
  <si>
    <t>2010401</t>
  </si>
  <si>
    <t>行政运行（发展与改革）</t>
  </si>
  <si>
    <t>基本工资</t>
  </si>
  <si>
    <t>津贴补贴</t>
  </si>
  <si>
    <t>奖金</t>
  </si>
  <si>
    <t>生育保险</t>
  </si>
  <si>
    <t>在职人员文明奖</t>
  </si>
  <si>
    <t>奖励性绩效工资</t>
  </si>
  <si>
    <t>基础性绩效工资</t>
  </si>
  <si>
    <t>2100501</t>
  </si>
  <si>
    <t>行政单位医疗</t>
  </si>
  <si>
    <t>医疗保险</t>
  </si>
  <si>
    <t>公用经费</t>
  </si>
  <si>
    <t>福利费</t>
  </si>
  <si>
    <t>取暖费</t>
  </si>
  <si>
    <t>公务交通补贴（在职）</t>
  </si>
  <si>
    <t>公务交通补贴（合同）</t>
  </si>
  <si>
    <t>2210201</t>
  </si>
  <si>
    <t>住房公积金</t>
  </si>
  <si>
    <t>基本支出小计</t>
  </si>
  <si>
    <t>2010402</t>
  </si>
  <si>
    <t>一般行政管理事务（发展与改革）</t>
  </si>
  <si>
    <t>技术服务费</t>
  </si>
  <si>
    <t>参展费</t>
  </si>
  <si>
    <t>产业集聚区工作经费</t>
  </si>
  <si>
    <t>一区多园工作经费</t>
  </si>
  <si>
    <t>综合考评工作经费</t>
  </si>
  <si>
    <t>国家低炭园区实施方案咨询服务费</t>
  </si>
  <si>
    <t>洛深合作技术服务费</t>
  </si>
  <si>
    <t>北玻地块评估工作经费</t>
  </si>
  <si>
    <t>洛深合作工作经费</t>
  </si>
  <si>
    <t>2011402</t>
  </si>
  <si>
    <t>一般行政管理事务（知识产权）</t>
  </si>
  <si>
    <t>知识产权示范园区工作经费</t>
  </si>
  <si>
    <t>2019999</t>
  </si>
  <si>
    <t>其他一般公共服务支出</t>
  </si>
  <si>
    <t>工商局经费</t>
  </si>
  <si>
    <t>技术监督局经费</t>
  </si>
  <si>
    <t>市场发展中心经费</t>
  </si>
  <si>
    <t>物价所经费</t>
  </si>
  <si>
    <t>2060102</t>
  </si>
  <si>
    <t>一般行政管理事务（科学技术）</t>
  </si>
  <si>
    <t>创新基金服务机构、项目组织经费</t>
  </si>
  <si>
    <t>2060499</t>
  </si>
  <si>
    <t>其他技术研究与开发</t>
  </si>
  <si>
    <t>洛阳先进制造业研发基地费用</t>
  </si>
  <si>
    <t>2069999</t>
  </si>
  <si>
    <t>其他科学技术支出</t>
  </si>
  <si>
    <t xml:space="preserve">创新基金 </t>
  </si>
  <si>
    <t>创新券</t>
  </si>
  <si>
    <t>双创准备金</t>
  </si>
  <si>
    <t>2150602</t>
  </si>
  <si>
    <t>一般行政管理事务（安全生产）</t>
  </si>
  <si>
    <t>安全生产工作经费</t>
  </si>
  <si>
    <t>安全洛阳创建经费</t>
  </si>
  <si>
    <t>安全生产奖励经费</t>
  </si>
  <si>
    <t>安全生产宣传培训经费</t>
  </si>
  <si>
    <t>20150299</t>
  </si>
  <si>
    <t>其他制造业支出</t>
  </si>
  <si>
    <t>战略新兴产业发展专项</t>
  </si>
  <si>
    <t>项目支出小计</t>
  </si>
  <si>
    <t>支出合计</t>
  </si>
  <si>
    <t>部门2016年收支预算总表</t>
  </si>
  <si>
    <t>收         入</t>
  </si>
  <si>
    <t>支            出</t>
  </si>
  <si>
    <t>项     目</t>
  </si>
  <si>
    <t>金　额</t>
  </si>
  <si>
    <t>项      目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</si>
  <si>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</si>
  <si>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</si>
  <si>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</si>
  <si>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</si>
  <si>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</si>
  <si>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</si>
  <si>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   金收入</t>
  </si>
  <si>
    <t>教育收费</t>
  </si>
  <si>
    <t>代管资金</t>
  </si>
  <si>
    <t>一般性转  移支付</t>
  </si>
  <si>
    <t>专项转移   支付</t>
  </si>
  <si>
    <t>单位间转       移收入</t>
  </si>
  <si>
    <t>部门结余结转资金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</si>
  <si>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</si>
  <si>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</si>
  <si>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</si>
  <si>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</si>
  <si>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</si>
  <si>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</si>
  <si>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</si>
  <si>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</si>
  <si>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</si>
  <si>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</si>
  <si>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二、项目支出</t>
  </si>
  <si>
    <t>六、财政专户收入</t>
  </si>
  <si>
    <t>1、基本建设支出</t>
  </si>
  <si>
    <t>六、上级提前告知转移支付</t>
  </si>
  <si>
    <t>2、生产建设和事业发展专项支出</t>
  </si>
  <si>
    <t>七、单位间转移收入</t>
  </si>
  <si>
    <t>3、其他支出</t>
  </si>
  <si>
    <t>八、其他收入</t>
  </si>
  <si>
    <t>九、部门结余结转资金</t>
  </si>
  <si>
    <t>本  年  收  入  合  计</t>
  </si>
  <si>
    <t>本  年  支  出  合  计</t>
  </si>
  <si>
    <t>高新区财政局2016年财政拨款“三公”经费预算表</t>
  </si>
  <si>
    <t>单位：万元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</si>
  <si>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</si>
  <si>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</si>
  <si>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</si>
  <si>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</si>
  <si>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</si>
  <si>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</si>
  <si>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</si>
  <si>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</si>
  <si>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小计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</si>
</sst>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0.00_ "/>
    <numFmt numFmtId="179" formatCode="0.00_);[Red]\(0.00\)"/>
    <numFmt numFmtId="180" formatCode="#,##0.00_);[Red]\(#,##0.00\)"/>
    <numFmt numFmtId="181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19" fillId="11" borderId="8" applyNumberFormat="0" applyAlignment="0" applyProtection="0"/>
    <xf numFmtId="0" fontId="14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centerContinuous"/>
      <protection/>
    </xf>
    <xf numFmtId="176" fontId="3" fillId="0" borderId="10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/>
      <protection/>
    </xf>
    <xf numFmtId="178" fontId="3" fillId="0" borderId="11" xfId="40" applyNumberFormat="1" applyFont="1" applyFill="1" applyBorder="1" applyAlignment="1" applyProtection="1">
      <alignment horizontal="right"/>
      <protection/>
    </xf>
    <xf numFmtId="178" fontId="3" fillId="0" borderId="10" xfId="0" applyNumberFormat="1" applyFont="1" applyFill="1" applyBorder="1" applyAlignment="1" applyProtection="1">
      <alignment/>
      <protection/>
    </xf>
    <xf numFmtId="178" fontId="3" fillId="0" borderId="10" xfId="40" applyNumberFormat="1" applyFont="1" applyFill="1" applyBorder="1" applyAlignment="1" applyProtection="1">
      <alignment horizontal="center"/>
      <protection/>
    </xf>
    <xf numFmtId="4" fontId="3" fillId="0" borderId="10" xfId="40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178" fontId="3" fillId="0" borderId="10" xfId="40" applyNumberFormat="1" applyFont="1" applyFill="1" applyBorder="1" applyAlignment="1" applyProtection="1">
      <alignment horizontal="right"/>
      <protection/>
    </xf>
    <xf numFmtId="49" fontId="2" fillId="11" borderId="10" xfId="0" applyNumberFormat="1" applyFont="1" applyFill="1" applyBorder="1" applyAlignment="1">
      <alignment wrapText="1"/>
    </xf>
    <xf numFmtId="178" fontId="3" fillId="0" borderId="12" xfId="40" applyNumberFormat="1" applyFont="1" applyFill="1" applyBorder="1" applyAlignment="1" applyProtection="1">
      <alignment horizontal="right"/>
      <protection/>
    </xf>
    <xf numFmtId="178" fontId="3" fillId="0" borderId="13" xfId="40" applyNumberFormat="1" applyFont="1" applyFill="1" applyBorder="1" applyAlignment="1" applyProtection="1">
      <alignment horizontal="right"/>
      <protection/>
    </xf>
    <xf numFmtId="178" fontId="3" fillId="0" borderId="11" xfId="40" applyNumberFormat="1" applyFont="1" applyFill="1" applyBorder="1" applyAlignment="1" applyProtection="1">
      <alignment horizontal="center"/>
      <protection/>
    </xf>
    <xf numFmtId="4" fontId="3" fillId="0" borderId="10" xfId="40" applyNumberFormat="1" applyFont="1" applyFill="1" applyBorder="1" applyAlignment="1" applyProtection="1">
      <alignment/>
      <protection/>
    </xf>
    <xf numFmtId="178" fontId="3" fillId="0" borderId="14" xfId="40" applyNumberFormat="1" applyFont="1" applyFill="1" applyBorder="1" applyAlignment="1" applyProtection="1">
      <alignment horizontal="right"/>
      <protection/>
    </xf>
    <xf numFmtId="178" fontId="3" fillId="0" borderId="13" xfId="40" applyNumberFormat="1" applyFont="1" applyFill="1" applyBorder="1" applyAlignment="1" applyProtection="1">
      <alignment horizontal="center"/>
      <protection/>
    </xf>
    <xf numFmtId="178" fontId="3" fillId="0" borderId="15" xfId="40" applyNumberFormat="1" applyFont="1" applyFill="1" applyBorder="1" applyAlignment="1" applyProtection="1">
      <alignment horizontal="right"/>
      <protection/>
    </xf>
    <xf numFmtId="178" fontId="3" fillId="0" borderId="14" xfId="4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>
      <alignment/>
    </xf>
    <xf numFmtId="178" fontId="3" fillId="0" borderId="16" xfId="4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178" fontId="3" fillId="0" borderId="15" xfId="40" applyNumberFormat="1" applyFont="1" applyFill="1" applyBorder="1" applyAlignment="1" applyProtection="1">
      <alignment horizontal="center"/>
      <protection/>
    </xf>
    <xf numFmtId="178" fontId="3" fillId="0" borderId="10" xfId="40" applyNumberFormat="1" applyFont="1" applyFill="1" applyBorder="1" applyAlignment="1">
      <alignment/>
      <protection/>
    </xf>
    <xf numFmtId="178" fontId="3" fillId="0" borderId="10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177" fontId="2" fillId="0" borderId="0" xfId="0" applyNumberFormat="1" applyFont="1" applyFill="1" applyAlignment="1" applyProtection="1">
      <alignment horizontal="right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" fontId="3" fillId="0" borderId="11" xfId="40" applyNumberFormat="1" applyFont="1" applyFill="1" applyBorder="1" applyAlignment="1" applyProtection="1">
      <alignment horizontal="right"/>
      <protection/>
    </xf>
    <xf numFmtId="4" fontId="3" fillId="0" borderId="17" xfId="40" applyNumberFormat="1" applyFont="1" applyFill="1" applyBorder="1" applyAlignment="1" applyProtection="1">
      <alignment horizontal="right"/>
      <protection/>
    </xf>
    <xf numFmtId="4" fontId="3" fillId="0" borderId="18" xfId="40" applyNumberFormat="1" applyFont="1" applyFill="1" applyBorder="1" applyAlignment="1" applyProtection="1">
      <alignment horizontal="right"/>
      <protection/>
    </xf>
    <xf numFmtId="4" fontId="3" fillId="0" borderId="19" xfId="40" applyNumberFormat="1" applyFont="1" applyFill="1" applyBorder="1" applyAlignment="1" applyProtection="1">
      <alignment horizontal="right"/>
      <protection/>
    </xf>
    <xf numFmtId="4" fontId="3" fillId="0" borderId="20" xfId="40" applyNumberFormat="1" applyFont="1" applyFill="1" applyBorder="1" applyAlignment="1" applyProtection="1">
      <alignment horizontal="right"/>
      <protection/>
    </xf>
    <xf numFmtId="4" fontId="3" fillId="0" borderId="0" xfId="40" applyNumberFormat="1" applyFont="1" applyFill="1" applyAlignment="1" applyProtection="1">
      <alignment horizontal="right"/>
      <protection/>
    </xf>
    <xf numFmtId="4" fontId="3" fillId="0" borderId="12" xfId="40" applyNumberFormat="1" applyFont="1" applyFill="1" applyBorder="1" applyAlignment="1" applyProtection="1">
      <alignment horizontal="right"/>
      <protection/>
    </xf>
    <xf numFmtId="4" fontId="3" fillId="0" borderId="21" xfId="40" applyNumberFormat="1" applyFont="1" applyFill="1" applyBorder="1" applyAlignment="1" applyProtection="1">
      <alignment horizontal="right"/>
      <protection/>
    </xf>
    <xf numFmtId="4" fontId="3" fillId="0" borderId="12" xfId="40" applyNumberFormat="1" applyFont="1" applyFill="1" applyBorder="1" applyAlignment="1" applyProtection="1">
      <alignment/>
      <protection/>
    </xf>
    <xf numFmtId="4" fontId="3" fillId="0" borderId="11" xfId="40" applyNumberFormat="1" applyFont="1" applyFill="1" applyBorder="1" applyAlignment="1" applyProtection="1">
      <alignment/>
      <protection/>
    </xf>
    <xf numFmtId="4" fontId="3" fillId="0" borderId="17" xfId="40" applyNumberFormat="1" applyFont="1" applyFill="1" applyBorder="1" applyAlignment="1" applyProtection="1">
      <alignment/>
      <protection/>
    </xf>
    <xf numFmtId="4" fontId="3" fillId="0" borderId="13" xfId="40" applyNumberFormat="1" applyFont="1" applyFill="1" applyBorder="1" applyAlignment="1" applyProtection="1">
      <alignment/>
      <protection/>
    </xf>
    <xf numFmtId="4" fontId="3" fillId="0" borderId="13" xfId="40" applyNumberFormat="1" applyFont="1" applyFill="1" applyBorder="1" applyAlignment="1" applyProtection="1">
      <alignment horizontal="right"/>
      <protection/>
    </xf>
    <xf numFmtId="4" fontId="3" fillId="0" borderId="14" xfId="40" applyNumberFormat="1" applyFont="1" applyFill="1" applyBorder="1" applyAlignment="1" applyProtection="1">
      <alignment horizontal="right"/>
      <protection/>
    </xf>
    <xf numFmtId="4" fontId="3" fillId="0" borderId="22" xfId="40" applyNumberFormat="1" applyFont="1" applyFill="1" applyBorder="1" applyAlignment="1" applyProtection="1">
      <alignment horizontal="right"/>
      <protection/>
    </xf>
    <xf numFmtId="4" fontId="3" fillId="0" borderId="15" xfId="40" applyNumberFormat="1" applyFont="1" applyFill="1" applyBorder="1" applyAlignment="1" applyProtection="1">
      <alignment horizontal="right"/>
      <protection/>
    </xf>
    <xf numFmtId="4" fontId="3" fillId="0" borderId="23" xfId="4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8" fontId="0" fillId="0" borderId="0" xfId="0" applyNumberFormat="1" applyFont="1" applyFill="1" applyAlignment="1">
      <alignment/>
    </xf>
    <xf numFmtId="179" fontId="3" fillId="0" borderId="0" xfId="0" applyNumberFormat="1" applyFont="1" applyFill="1" applyAlignment="1" applyProtection="1">
      <alignment horizontal="center" vertical="center"/>
      <protection/>
    </xf>
    <xf numFmtId="179" fontId="3" fillId="0" borderId="0" xfId="0" applyNumberFormat="1" applyFont="1" applyFill="1" applyAlignment="1" applyProtection="1">
      <alignment horizontal="center" vertical="center" wrapText="1"/>
      <protection/>
    </xf>
    <xf numFmtId="179" fontId="3" fillId="0" borderId="0" xfId="0" applyNumberFormat="1" applyFont="1" applyFill="1" applyAlignment="1" applyProtection="1">
      <alignment horizontal="left" vertical="center" wrapText="1"/>
      <protection/>
    </xf>
    <xf numFmtId="179" fontId="3" fillId="0" borderId="0" xfId="0" applyNumberFormat="1" applyFont="1" applyFill="1" applyAlignment="1" applyProtection="1">
      <alignment vertical="center"/>
      <protection/>
    </xf>
    <xf numFmtId="178" fontId="3" fillId="0" borderId="0" xfId="0" applyNumberFormat="1" applyFont="1" applyFill="1" applyAlignment="1" applyProtection="1">
      <alignment vertical="center"/>
      <protection/>
    </xf>
    <xf numFmtId="179" fontId="3" fillId="0" borderId="16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Alignment="1" applyProtection="1">
      <alignment horizontal="right"/>
      <protection/>
    </xf>
    <xf numFmtId="178" fontId="3" fillId="0" borderId="10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3" fillId="0" borderId="16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center" vertical="center"/>
      <protection/>
    </xf>
    <xf numFmtId="180" fontId="23" fillId="0" borderId="0" xfId="0" applyNumberFormat="1" applyFont="1" applyFill="1" applyAlignment="1">
      <alignment vertical="center" wrapText="1"/>
    </xf>
    <xf numFmtId="180" fontId="23" fillId="0" borderId="0" xfId="0" applyNumberFormat="1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181" fontId="23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9" fontId="3" fillId="0" borderId="10" xfId="0" applyNumberFormat="1" applyFont="1" applyFill="1" applyBorder="1" applyAlignment="1" applyProtection="1">
      <alignment horizontal="center" wrapText="1"/>
      <protection/>
    </xf>
    <xf numFmtId="179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8" fontId="3" fillId="0" borderId="10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left"/>
    </xf>
    <xf numFmtId="176" fontId="3" fillId="0" borderId="14" xfId="0" applyNumberFormat="1" applyFont="1" applyFill="1" applyBorder="1" applyAlignment="1" applyProtection="1">
      <alignment horizontal="center"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176" fontId="3" fillId="0" borderId="20" xfId="0" applyNumberFormat="1" applyFont="1" applyFill="1" applyBorder="1" applyAlignment="1" applyProtection="1">
      <alignment horizontal="center"/>
      <protection/>
    </xf>
    <xf numFmtId="177" fontId="3" fillId="0" borderId="14" xfId="0" applyNumberFormat="1" applyFont="1" applyFill="1" applyBorder="1" applyAlignment="1" applyProtection="1">
      <alignment horizontal="center"/>
      <protection/>
    </xf>
    <xf numFmtId="177" fontId="3" fillId="0" borderId="19" xfId="0" applyNumberFormat="1" applyFont="1" applyFill="1" applyBorder="1" applyAlignment="1" applyProtection="1">
      <alignment horizontal="center"/>
      <protection/>
    </xf>
    <xf numFmtId="177" fontId="3" fillId="0" borderId="20" xfId="0" applyNumberFormat="1" applyFont="1" applyFill="1" applyBorder="1" applyAlignment="1" applyProtection="1">
      <alignment horizontal="center"/>
      <protection/>
    </xf>
    <xf numFmtId="176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7" sqref="E47:G47"/>
    </sheetView>
  </sheetViews>
  <sheetFormatPr defaultColWidth="9.00390625" defaultRowHeight="24.75" customHeight="1"/>
  <cols>
    <col min="1" max="1" width="10.625" style="60" customWidth="1"/>
    <col min="2" max="3" width="20.625" style="61" customWidth="1"/>
    <col min="4" max="7" width="10.625" style="60" customWidth="1"/>
    <col min="8" max="8" width="10.625" style="62" customWidth="1"/>
    <col min="9" max="16384" width="9.00390625" style="60" customWidth="1"/>
  </cols>
  <sheetData>
    <row r="1" spans="1:8" s="37" customFormat="1" ht="24.75" customHeight="1">
      <c r="A1" s="63"/>
      <c r="B1" s="64"/>
      <c r="C1" s="64"/>
      <c r="D1" s="65"/>
      <c r="E1" s="66"/>
      <c r="F1" s="66"/>
      <c r="G1" s="66"/>
      <c r="H1" s="67"/>
    </row>
    <row r="2" spans="1:8" s="37" customFormat="1" ht="24.75" customHeight="1">
      <c r="A2" s="91" t="s">
        <v>0</v>
      </c>
      <c r="B2" s="91"/>
      <c r="C2" s="91"/>
      <c r="D2" s="91"/>
      <c r="E2" s="91"/>
      <c r="F2" s="91"/>
      <c r="G2" s="91"/>
      <c r="H2" s="92"/>
    </row>
    <row r="3" spans="1:8" s="37" customFormat="1" ht="24.75" customHeight="1">
      <c r="A3" s="93" t="s">
        <v>1</v>
      </c>
      <c r="B3" s="93"/>
      <c r="C3" s="93"/>
      <c r="D3" s="93"/>
      <c r="E3" s="93"/>
      <c r="F3" s="68"/>
      <c r="G3" s="68"/>
      <c r="H3" s="69" t="s">
        <v>2</v>
      </c>
    </row>
    <row r="4" spans="1:8" s="58" customFormat="1" ht="24.75" customHeight="1">
      <c r="A4" s="90" t="s">
        <v>3</v>
      </c>
      <c r="B4" s="90" t="s">
        <v>4</v>
      </c>
      <c r="C4" s="90" t="s">
        <v>5</v>
      </c>
      <c r="D4" s="90" t="s">
        <v>6</v>
      </c>
      <c r="E4" s="90" t="s">
        <v>7</v>
      </c>
      <c r="F4" s="90"/>
      <c r="G4" s="90"/>
      <c r="H4" s="96" t="s">
        <v>8</v>
      </c>
    </row>
    <row r="5" spans="1:8" s="58" customFormat="1" ht="24.75" customHeight="1">
      <c r="A5" s="90"/>
      <c r="B5" s="90"/>
      <c r="C5" s="90"/>
      <c r="D5" s="90"/>
      <c r="E5" s="71" t="s">
        <v>9</v>
      </c>
      <c r="F5" s="71" t="s">
        <v>10</v>
      </c>
      <c r="G5" s="71" t="s">
        <v>11</v>
      </c>
      <c r="H5" s="97"/>
    </row>
    <row r="6" spans="1:8" s="59" customFormat="1" ht="29.25" customHeight="1">
      <c r="A6" s="72" t="s">
        <v>12</v>
      </c>
      <c r="B6" s="73" t="s">
        <v>13</v>
      </c>
      <c r="C6" s="72" t="s">
        <v>14</v>
      </c>
      <c r="D6" s="35">
        <f aca="true" t="shared" si="0" ref="D6:D46">E6+F6+G6+H6</f>
        <v>57.32</v>
      </c>
      <c r="E6" s="70">
        <v>57.32</v>
      </c>
      <c r="F6" s="70"/>
      <c r="G6" s="70"/>
      <c r="H6" s="70"/>
    </row>
    <row r="7" spans="1:8" s="59" customFormat="1" ht="29.25" customHeight="1">
      <c r="A7" s="72" t="s">
        <v>12</v>
      </c>
      <c r="B7" s="73" t="s">
        <v>13</v>
      </c>
      <c r="C7" s="72" t="s">
        <v>15</v>
      </c>
      <c r="D7" s="35">
        <f t="shared" si="0"/>
        <v>81.58</v>
      </c>
      <c r="E7" s="70">
        <v>81.58</v>
      </c>
      <c r="F7" s="70"/>
      <c r="G7" s="70"/>
      <c r="H7" s="70"/>
    </row>
    <row r="8" spans="1:8" s="59" customFormat="1" ht="29.25" customHeight="1">
      <c r="A8" s="72" t="s">
        <v>12</v>
      </c>
      <c r="B8" s="73" t="s">
        <v>13</v>
      </c>
      <c r="C8" s="72" t="s">
        <v>16</v>
      </c>
      <c r="D8" s="35">
        <f t="shared" si="0"/>
        <v>3.1</v>
      </c>
      <c r="E8" s="70">
        <v>3.1</v>
      </c>
      <c r="F8" s="70"/>
      <c r="G8" s="70"/>
      <c r="H8" s="70"/>
    </row>
    <row r="9" spans="1:8" s="59" customFormat="1" ht="29.25" customHeight="1">
      <c r="A9" s="72" t="s">
        <v>12</v>
      </c>
      <c r="B9" s="73" t="s">
        <v>13</v>
      </c>
      <c r="C9" s="72" t="s">
        <v>17</v>
      </c>
      <c r="D9" s="35">
        <f t="shared" si="0"/>
        <v>0.5</v>
      </c>
      <c r="E9" s="70">
        <v>0.5</v>
      </c>
      <c r="F9" s="70"/>
      <c r="G9" s="70"/>
      <c r="H9" s="70"/>
    </row>
    <row r="10" spans="1:8" s="59" customFormat="1" ht="29.25" customHeight="1">
      <c r="A10" s="72" t="s">
        <v>12</v>
      </c>
      <c r="B10" s="73" t="s">
        <v>13</v>
      </c>
      <c r="C10" s="72" t="s">
        <v>18</v>
      </c>
      <c r="D10" s="35">
        <f t="shared" si="0"/>
        <v>11.96</v>
      </c>
      <c r="E10" s="70">
        <v>11.96</v>
      </c>
      <c r="F10" s="70"/>
      <c r="G10" s="70"/>
      <c r="H10" s="70"/>
    </row>
    <row r="11" spans="1:8" s="59" customFormat="1" ht="29.25" customHeight="1">
      <c r="A11" s="72" t="s">
        <v>12</v>
      </c>
      <c r="B11" s="73" t="s">
        <v>13</v>
      </c>
      <c r="C11" s="72" t="s">
        <v>19</v>
      </c>
      <c r="D11" s="35">
        <f t="shared" si="0"/>
        <v>33.85</v>
      </c>
      <c r="E11" s="70">
        <v>33.85</v>
      </c>
      <c r="F11" s="70"/>
      <c r="G11" s="70"/>
      <c r="H11" s="70"/>
    </row>
    <row r="12" spans="1:8" s="59" customFormat="1" ht="29.25" customHeight="1">
      <c r="A12" s="72" t="s">
        <v>12</v>
      </c>
      <c r="B12" s="73" t="s">
        <v>13</v>
      </c>
      <c r="C12" s="72" t="s">
        <v>20</v>
      </c>
      <c r="D12" s="35">
        <f t="shared" si="0"/>
        <v>46.8</v>
      </c>
      <c r="E12" s="70">
        <v>46.8</v>
      </c>
      <c r="F12" s="70"/>
      <c r="G12" s="70"/>
      <c r="H12" s="70"/>
    </row>
    <row r="13" spans="1:8" s="59" customFormat="1" ht="29.25" customHeight="1">
      <c r="A13" s="72" t="s">
        <v>21</v>
      </c>
      <c r="B13" s="73" t="s">
        <v>22</v>
      </c>
      <c r="C13" s="72" t="s">
        <v>23</v>
      </c>
      <c r="D13" s="35">
        <f t="shared" si="0"/>
        <v>6.68</v>
      </c>
      <c r="E13" s="70">
        <v>6.68</v>
      </c>
      <c r="F13" s="70"/>
      <c r="G13" s="70"/>
      <c r="H13" s="70"/>
    </row>
    <row r="14" spans="1:8" s="59" customFormat="1" ht="29.25" customHeight="1">
      <c r="A14" s="72" t="s">
        <v>12</v>
      </c>
      <c r="B14" s="73" t="s">
        <v>13</v>
      </c>
      <c r="C14" s="72" t="s">
        <v>24</v>
      </c>
      <c r="D14" s="35">
        <f t="shared" si="0"/>
        <v>10</v>
      </c>
      <c r="E14" s="70"/>
      <c r="F14" s="70">
        <v>10</v>
      </c>
      <c r="G14" s="70"/>
      <c r="H14" s="70"/>
    </row>
    <row r="15" spans="1:8" s="59" customFormat="1" ht="29.25" customHeight="1">
      <c r="A15" s="72" t="s">
        <v>12</v>
      </c>
      <c r="B15" s="73" t="s">
        <v>13</v>
      </c>
      <c r="C15" s="72" t="s">
        <v>25</v>
      </c>
      <c r="D15" s="35">
        <f t="shared" si="0"/>
        <v>4.58</v>
      </c>
      <c r="E15" s="70"/>
      <c r="F15" s="70">
        <v>4.58</v>
      </c>
      <c r="G15" s="70"/>
      <c r="H15" s="70"/>
    </row>
    <row r="16" spans="1:8" s="59" customFormat="1" ht="29.25" customHeight="1">
      <c r="A16" s="72" t="s">
        <v>12</v>
      </c>
      <c r="B16" s="73" t="s">
        <v>13</v>
      </c>
      <c r="C16" s="72" t="s">
        <v>26</v>
      </c>
      <c r="D16" s="35">
        <f t="shared" si="0"/>
        <v>4.53</v>
      </c>
      <c r="E16" s="70"/>
      <c r="F16" s="70"/>
      <c r="G16" s="70">
        <v>4.53</v>
      </c>
      <c r="H16" s="70"/>
    </row>
    <row r="17" spans="1:8" s="59" customFormat="1" ht="29.25" customHeight="1">
      <c r="A17" s="72" t="s">
        <v>12</v>
      </c>
      <c r="B17" s="73" t="s">
        <v>13</v>
      </c>
      <c r="C17" s="72" t="s">
        <v>27</v>
      </c>
      <c r="D17" s="35">
        <f t="shared" si="0"/>
        <v>15.58</v>
      </c>
      <c r="E17" s="70"/>
      <c r="F17" s="70"/>
      <c r="G17" s="70">
        <v>15.58</v>
      </c>
      <c r="H17" s="70"/>
    </row>
    <row r="18" spans="1:8" s="59" customFormat="1" ht="29.25" customHeight="1">
      <c r="A18" s="72" t="s">
        <v>12</v>
      </c>
      <c r="B18" s="73" t="s">
        <v>13</v>
      </c>
      <c r="C18" s="72" t="s">
        <v>28</v>
      </c>
      <c r="D18" s="35">
        <f t="shared" si="0"/>
        <v>0.24</v>
      </c>
      <c r="E18" s="70"/>
      <c r="F18" s="70"/>
      <c r="G18" s="70">
        <v>0.24</v>
      </c>
      <c r="H18" s="70"/>
    </row>
    <row r="19" spans="1:8" s="59" customFormat="1" ht="29.25" customHeight="1">
      <c r="A19" s="72" t="s">
        <v>29</v>
      </c>
      <c r="B19" s="73" t="s">
        <v>30</v>
      </c>
      <c r="C19" s="72" t="s">
        <v>30</v>
      </c>
      <c r="D19" s="35">
        <f t="shared" si="0"/>
        <v>17.9</v>
      </c>
      <c r="E19" s="70"/>
      <c r="F19" s="70"/>
      <c r="G19" s="70">
        <v>17.9</v>
      </c>
      <c r="H19" s="70"/>
    </row>
    <row r="20" spans="1:8" s="59" customFormat="1" ht="29.25" customHeight="1">
      <c r="A20" s="94" t="s">
        <v>31</v>
      </c>
      <c r="B20" s="95"/>
      <c r="C20" s="72"/>
      <c r="D20" s="35">
        <f>SUM(D6:D19)</f>
        <v>294.61999999999995</v>
      </c>
      <c r="E20" s="35">
        <f>SUM(E6:E19)</f>
        <v>241.79000000000002</v>
      </c>
      <c r="F20" s="35">
        <f>SUM(F6:F19)</f>
        <v>14.58</v>
      </c>
      <c r="G20" s="35">
        <f>SUM(G6:G19)</f>
        <v>38.25</v>
      </c>
      <c r="H20" s="70"/>
    </row>
    <row r="21" spans="1:8" s="59" customFormat="1" ht="29.25" customHeight="1">
      <c r="A21" s="72" t="s">
        <v>32</v>
      </c>
      <c r="B21" s="74" t="s">
        <v>33</v>
      </c>
      <c r="C21" s="75" t="s">
        <v>34</v>
      </c>
      <c r="D21" s="35">
        <f t="shared" si="0"/>
        <v>10</v>
      </c>
      <c r="E21" s="70"/>
      <c r="F21" s="70"/>
      <c r="G21" s="70"/>
      <c r="H21" s="35">
        <v>10</v>
      </c>
    </row>
    <row r="22" spans="1:8" s="59" customFormat="1" ht="29.25" customHeight="1">
      <c r="A22" s="72" t="s">
        <v>32</v>
      </c>
      <c r="B22" s="74" t="s">
        <v>33</v>
      </c>
      <c r="C22" s="75" t="s">
        <v>35</v>
      </c>
      <c r="D22" s="35">
        <f t="shared" si="0"/>
        <v>3</v>
      </c>
      <c r="E22" s="70"/>
      <c r="F22" s="70"/>
      <c r="G22" s="70"/>
      <c r="H22" s="35">
        <v>3</v>
      </c>
    </row>
    <row r="23" spans="1:8" s="59" customFormat="1" ht="29.25" customHeight="1">
      <c r="A23" s="72" t="s">
        <v>32</v>
      </c>
      <c r="B23" s="74" t="s">
        <v>33</v>
      </c>
      <c r="C23" s="75" t="s">
        <v>36</v>
      </c>
      <c r="D23" s="35">
        <f t="shared" si="0"/>
        <v>6</v>
      </c>
      <c r="E23" s="70"/>
      <c r="F23" s="70"/>
      <c r="G23" s="70"/>
      <c r="H23" s="35">
        <v>6</v>
      </c>
    </row>
    <row r="24" spans="1:8" s="59" customFormat="1" ht="29.25" customHeight="1">
      <c r="A24" s="72" t="s">
        <v>32</v>
      </c>
      <c r="B24" s="74" t="s">
        <v>33</v>
      </c>
      <c r="C24" s="75" t="s">
        <v>37</v>
      </c>
      <c r="D24" s="35">
        <f t="shared" si="0"/>
        <v>5</v>
      </c>
      <c r="E24" s="70"/>
      <c r="F24" s="70"/>
      <c r="G24" s="70"/>
      <c r="H24" s="35">
        <v>5</v>
      </c>
    </row>
    <row r="25" spans="1:8" s="59" customFormat="1" ht="29.25" customHeight="1">
      <c r="A25" s="72" t="s">
        <v>32</v>
      </c>
      <c r="B25" s="74" t="s">
        <v>33</v>
      </c>
      <c r="C25" s="75" t="s">
        <v>38</v>
      </c>
      <c r="D25" s="35">
        <f t="shared" si="0"/>
        <v>6</v>
      </c>
      <c r="E25" s="70"/>
      <c r="F25" s="70"/>
      <c r="G25" s="70"/>
      <c r="H25" s="35">
        <v>6</v>
      </c>
    </row>
    <row r="26" spans="1:8" s="59" customFormat="1" ht="29.25" customHeight="1">
      <c r="A26" s="72" t="s">
        <v>32</v>
      </c>
      <c r="B26" s="74" t="s">
        <v>33</v>
      </c>
      <c r="C26" s="75" t="s">
        <v>39</v>
      </c>
      <c r="D26" s="35">
        <f t="shared" si="0"/>
        <v>1.2</v>
      </c>
      <c r="E26" s="70"/>
      <c r="F26" s="70"/>
      <c r="G26" s="70"/>
      <c r="H26" s="35">
        <v>1.2</v>
      </c>
    </row>
    <row r="27" spans="1:8" s="59" customFormat="1" ht="29.25" customHeight="1">
      <c r="A27" s="72" t="s">
        <v>32</v>
      </c>
      <c r="B27" s="74" t="s">
        <v>33</v>
      </c>
      <c r="C27" s="75" t="s">
        <v>40</v>
      </c>
      <c r="D27" s="35">
        <f t="shared" si="0"/>
        <v>60</v>
      </c>
      <c r="E27" s="70"/>
      <c r="F27" s="70"/>
      <c r="G27" s="70"/>
      <c r="H27" s="35">
        <v>60</v>
      </c>
    </row>
    <row r="28" spans="1:8" s="59" customFormat="1" ht="29.25" customHeight="1">
      <c r="A28" s="72" t="s">
        <v>32</v>
      </c>
      <c r="B28" s="74" t="s">
        <v>33</v>
      </c>
      <c r="C28" s="75" t="s">
        <v>35</v>
      </c>
      <c r="D28" s="35">
        <f t="shared" si="0"/>
        <v>3</v>
      </c>
      <c r="E28" s="70"/>
      <c r="F28" s="70"/>
      <c r="G28" s="70"/>
      <c r="H28" s="35">
        <v>3</v>
      </c>
    </row>
    <row r="29" spans="1:8" s="59" customFormat="1" ht="29.25" customHeight="1">
      <c r="A29" s="72" t="s">
        <v>32</v>
      </c>
      <c r="B29" s="74" t="s">
        <v>33</v>
      </c>
      <c r="C29" s="75" t="s">
        <v>35</v>
      </c>
      <c r="D29" s="35">
        <f t="shared" si="0"/>
        <v>5.85</v>
      </c>
      <c r="E29" s="70"/>
      <c r="F29" s="70"/>
      <c r="G29" s="70"/>
      <c r="H29" s="35">
        <v>5.85</v>
      </c>
    </row>
    <row r="30" spans="1:8" s="59" customFormat="1" ht="29.25" customHeight="1">
      <c r="A30" s="72" t="s">
        <v>32</v>
      </c>
      <c r="B30" s="74" t="s">
        <v>33</v>
      </c>
      <c r="C30" s="75" t="s">
        <v>41</v>
      </c>
      <c r="D30" s="35">
        <f t="shared" si="0"/>
        <v>30</v>
      </c>
      <c r="E30" s="70"/>
      <c r="F30" s="70"/>
      <c r="G30" s="70"/>
      <c r="H30" s="35">
        <v>30</v>
      </c>
    </row>
    <row r="31" spans="1:8" s="59" customFormat="1" ht="29.25" customHeight="1">
      <c r="A31" s="72" t="s">
        <v>32</v>
      </c>
      <c r="B31" s="74" t="s">
        <v>33</v>
      </c>
      <c r="C31" s="75" t="s">
        <v>42</v>
      </c>
      <c r="D31" s="35">
        <f t="shared" si="0"/>
        <v>40</v>
      </c>
      <c r="E31" s="70"/>
      <c r="F31" s="70"/>
      <c r="G31" s="70"/>
      <c r="H31" s="35">
        <v>40</v>
      </c>
    </row>
    <row r="32" spans="1:8" s="59" customFormat="1" ht="29.25" customHeight="1">
      <c r="A32" s="72" t="s">
        <v>43</v>
      </c>
      <c r="B32" s="74" t="s">
        <v>44</v>
      </c>
      <c r="C32" s="75" t="s">
        <v>45</v>
      </c>
      <c r="D32" s="35">
        <f t="shared" si="0"/>
        <v>21</v>
      </c>
      <c r="E32" s="70"/>
      <c r="F32" s="70"/>
      <c r="G32" s="70"/>
      <c r="H32" s="35">
        <v>21</v>
      </c>
    </row>
    <row r="33" spans="1:8" s="59" customFormat="1" ht="29.25" customHeight="1">
      <c r="A33" s="72" t="s">
        <v>46</v>
      </c>
      <c r="B33" s="73" t="s">
        <v>47</v>
      </c>
      <c r="C33" s="75" t="s">
        <v>48</v>
      </c>
      <c r="D33" s="35">
        <f t="shared" si="0"/>
        <v>60</v>
      </c>
      <c r="E33" s="70"/>
      <c r="F33" s="70"/>
      <c r="G33" s="70"/>
      <c r="H33" s="35">
        <v>60</v>
      </c>
    </row>
    <row r="34" spans="1:8" s="59" customFormat="1" ht="29.25" customHeight="1">
      <c r="A34" s="72" t="s">
        <v>46</v>
      </c>
      <c r="B34" s="73" t="s">
        <v>47</v>
      </c>
      <c r="C34" s="75" t="s">
        <v>49</v>
      </c>
      <c r="D34" s="35">
        <f t="shared" si="0"/>
        <v>71</v>
      </c>
      <c r="E34" s="70"/>
      <c r="F34" s="70"/>
      <c r="G34" s="70"/>
      <c r="H34" s="35">
        <v>71</v>
      </c>
    </row>
    <row r="35" spans="1:8" s="59" customFormat="1" ht="29.25" customHeight="1">
      <c r="A35" s="72" t="s">
        <v>46</v>
      </c>
      <c r="B35" s="73" t="s">
        <v>47</v>
      </c>
      <c r="C35" s="75" t="s">
        <v>50</v>
      </c>
      <c r="D35" s="35">
        <f t="shared" si="0"/>
        <v>133.3</v>
      </c>
      <c r="E35" s="70"/>
      <c r="F35" s="70"/>
      <c r="G35" s="70"/>
      <c r="H35" s="35">
        <v>133.3</v>
      </c>
    </row>
    <row r="36" spans="1:8" s="59" customFormat="1" ht="29.25" customHeight="1">
      <c r="A36" s="72" t="s">
        <v>46</v>
      </c>
      <c r="B36" s="73" t="s">
        <v>47</v>
      </c>
      <c r="C36" s="75" t="s">
        <v>51</v>
      </c>
      <c r="D36" s="35">
        <f t="shared" si="0"/>
        <v>16</v>
      </c>
      <c r="E36" s="70"/>
      <c r="F36" s="70"/>
      <c r="G36" s="70"/>
      <c r="H36" s="35">
        <v>16</v>
      </c>
    </row>
    <row r="37" spans="1:8" s="59" customFormat="1" ht="29.25" customHeight="1">
      <c r="A37" s="72" t="s">
        <v>52</v>
      </c>
      <c r="B37" s="74" t="s">
        <v>53</v>
      </c>
      <c r="C37" s="75" t="s">
        <v>54</v>
      </c>
      <c r="D37" s="35">
        <f t="shared" si="0"/>
        <v>3</v>
      </c>
      <c r="E37" s="70"/>
      <c r="F37" s="70"/>
      <c r="G37" s="70"/>
      <c r="H37" s="35">
        <v>3</v>
      </c>
    </row>
    <row r="38" spans="1:8" s="59" customFormat="1" ht="29.25" customHeight="1">
      <c r="A38" s="72" t="s">
        <v>55</v>
      </c>
      <c r="B38" s="74" t="s">
        <v>56</v>
      </c>
      <c r="C38" s="75" t="s">
        <v>57</v>
      </c>
      <c r="D38" s="35">
        <f t="shared" si="0"/>
        <v>252</v>
      </c>
      <c r="E38" s="70"/>
      <c r="F38" s="70"/>
      <c r="G38" s="70"/>
      <c r="H38" s="35">
        <v>252</v>
      </c>
    </row>
    <row r="39" spans="1:8" s="59" customFormat="1" ht="29.25" customHeight="1">
      <c r="A39" s="72" t="s">
        <v>58</v>
      </c>
      <c r="B39" s="74" t="s">
        <v>59</v>
      </c>
      <c r="C39" s="75" t="s">
        <v>60</v>
      </c>
      <c r="D39" s="35">
        <f t="shared" si="0"/>
        <v>500</v>
      </c>
      <c r="E39" s="70"/>
      <c r="F39" s="70"/>
      <c r="G39" s="70"/>
      <c r="H39" s="35">
        <v>500</v>
      </c>
    </row>
    <row r="40" spans="1:8" s="59" customFormat="1" ht="29.25" customHeight="1">
      <c r="A40" s="72" t="s">
        <v>58</v>
      </c>
      <c r="B40" s="74" t="s">
        <v>59</v>
      </c>
      <c r="C40" s="75" t="s">
        <v>61</v>
      </c>
      <c r="D40" s="35">
        <f t="shared" si="0"/>
        <v>500</v>
      </c>
      <c r="E40" s="70"/>
      <c r="F40" s="70"/>
      <c r="G40" s="70"/>
      <c r="H40" s="35">
        <v>500</v>
      </c>
    </row>
    <row r="41" spans="1:8" s="59" customFormat="1" ht="29.25" customHeight="1">
      <c r="A41" s="72" t="s">
        <v>58</v>
      </c>
      <c r="B41" s="74" t="s">
        <v>59</v>
      </c>
      <c r="C41" s="75" t="s">
        <v>62</v>
      </c>
      <c r="D41" s="35">
        <f t="shared" si="0"/>
        <v>800</v>
      </c>
      <c r="E41" s="70"/>
      <c r="F41" s="70"/>
      <c r="G41" s="70"/>
      <c r="H41" s="35">
        <v>800</v>
      </c>
    </row>
    <row r="42" spans="1:8" s="59" customFormat="1" ht="29.25" customHeight="1">
      <c r="A42" s="72" t="s">
        <v>63</v>
      </c>
      <c r="B42" s="74" t="s">
        <v>64</v>
      </c>
      <c r="C42" s="75" t="s">
        <v>65</v>
      </c>
      <c r="D42" s="35">
        <f t="shared" si="0"/>
        <v>40</v>
      </c>
      <c r="E42" s="70"/>
      <c r="F42" s="70"/>
      <c r="G42" s="70"/>
      <c r="H42" s="35">
        <v>40</v>
      </c>
    </row>
    <row r="43" spans="1:8" s="59" customFormat="1" ht="29.25" customHeight="1">
      <c r="A43" s="72" t="s">
        <v>63</v>
      </c>
      <c r="B43" s="74" t="s">
        <v>64</v>
      </c>
      <c r="C43" s="75" t="s">
        <v>66</v>
      </c>
      <c r="D43" s="35">
        <f t="shared" si="0"/>
        <v>50</v>
      </c>
      <c r="E43" s="70"/>
      <c r="F43" s="70"/>
      <c r="G43" s="70"/>
      <c r="H43" s="35">
        <v>50</v>
      </c>
    </row>
    <row r="44" spans="1:8" s="59" customFormat="1" ht="29.25" customHeight="1">
      <c r="A44" s="72" t="s">
        <v>63</v>
      </c>
      <c r="B44" s="74" t="s">
        <v>64</v>
      </c>
      <c r="C44" s="75" t="s">
        <v>67</v>
      </c>
      <c r="D44" s="35">
        <f t="shared" si="0"/>
        <v>30</v>
      </c>
      <c r="E44" s="70"/>
      <c r="F44" s="70"/>
      <c r="G44" s="70"/>
      <c r="H44" s="35">
        <v>30</v>
      </c>
    </row>
    <row r="45" spans="1:8" s="59" customFormat="1" ht="29.25" customHeight="1">
      <c r="A45" s="72" t="s">
        <v>63</v>
      </c>
      <c r="B45" s="74" t="s">
        <v>64</v>
      </c>
      <c r="C45" s="75" t="s">
        <v>68</v>
      </c>
      <c r="D45" s="35">
        <f t="shared" si="0"/>
        <v>20</v>
      </c>
      <c r="E45" s="70"/>
      <c r="F45" s="70"/>
      <c r="G45" s="70"/>
      <c r="H45" s="35">
        <v>20</v>
      </c>
    </row>
    <row r="46" spans="1:8" s="59" customFormat="1" ht="29.25" customHeight="1">
      <c r="A46" s="72" t="s">
        <v>69</v>
      </c>
      <c r="B46" s="73" t="s">
        <v>70</v>
      </c>
      <c r="C46" s="72" t="s">
        <v>71</v>
      </c>
      <c r="D46" s="35">
        <f t="shared" si="0"/>
        <v>1740</v>
      </c>
      <c r="E46" s="70"/>
      <c r="F46" s="70"/>
      <c r="G46" s="70"/>
      <c r="H46" s="70">
        <v>1740</v>
      </c>
    </row>
    <row r="47" spans="1:8" ht="24.75" customHeight="1">
      <c r="A47" s="88" t="s">
        <v>72</v>
      </c>
      <c r="B47" s="89"/>
      <c r="C47" s="76"/>
      <c r="D47" s="70">
        <f>SUM(D21:D46)</f>
        <v>4406.35</v>
      </c>
      <c r="E47" s="70"/>
      <c r="F47" s="70"/>
      <c r="G47" s="70"/>
      <c r="H47" s="70">
        <f>SUM(H21:H46)</f>
        <v>4406.35</v>
      </c>
    </row>
    <row r="48" spans="1:8" ht="24.75" customHeight="1">
      <c r="A48" s="88" t="s">
        <v>73</v>
      </c>
      <c r="B48" s="89"/>
      <c r="C48" s="76"/>
      <c r="D48" s="70">
        <f>D20+D47</f>
        <v>4700.97</v>
      </c>
      <c r="E48" s="70">
        <f>E20+E47</f>
        <v>241.79000000000002</v>
      </c>
      <c r="F48" s="70">
        <f>F20+F47</f>
        <v>14.58</v>
      </c>
      <c r="G48" s="70">
        <f>G20+G47</f>
        <v>38.25</v>
      </c>
      <c r="H48" s="70">
        <f>H20+H47</f>
        <v>4406.35</v>
      </c>
    </row>
  </sheetData>
  <sheetProtection/>
  <mergeCells count="11">
    <mergeCell ref="H4:H5"/>
    <mergeCell ref="A47:B47"/>
    <mergeCell ref="A48:B48"/>
    <mergeCell ref="A4:A5"/>
    <mergeCell ref="B4:B5"/>
    <mergeCell ref="A2:H2"/>
    <mergeCell ref="A3:E3"/>
    <mergeCell ref="E4:G4"/>
    <mergeCell ref="A20:B20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0">
      <selection activeCell="D7" sqref="D7:E18"/>
    </sheetView>
  </sheetViews>
  <sheetFormatPr defaultColWidth="6.875" defaultRowHeight="24.75" customHeight="1"/>
  <cols>
    <col min="1" max="1" width="25.625" style="1" customWidth="1"/>
    <col min="2" max="2" width="8.625" style="1" customWidth="1"/>
    <col min="3" max="3" width="25.625" style="1" customWidth="1"/>
    <col min="4" max="16" width="8.625" style="1" customWidth="1"/>
    <col min="17" max="16384" width="6.875" style="1" customWidth="1"/>
  </cols>
  <sheetData>
    <row r="1" spans="1:16" ht="24.75" customHeight="1">
      <c r="A1" s="2"/>
      <c r="B1" s="3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38"/>
    </row>
    <row r="2" spans="1:16" ht="24.75" customHeight="1">
      <c r="A2" s="98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4.75" customHeight="1">
      <c r="A3" s="99" t="s">
        <v>1</v>
      </c>
      <c r="B3" s="99"/>
      <c r="C3" s="9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9" t="s">
        <v>2</v>
      </c>
    </row>
    <row r="4" spans="1:16" ht="24.75" customHeight="1">
      <c r="A4" s="7" t="s">
        <v>75</v>
      </c>
      <c r="B4" s="7"/>
      <c r="C4" s="100" t="s">
        <v>76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24.75" customHeight="1">
      <c r="A5" s="106" t="s">
        <v>77</v>
      </c>
      <c r="B5" s="106" t="s">
        <v>78</v>
      </c>
      <c r="C5" s="106" t="s">
        <v>79</v>
      </c>
      <c r="D5" s="103" t="s">
        <v>80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1:16" ht="49.5" customHeight="1">
      <c r="A6" s="107"/>
      <c r="B6" s="107"/>
      <c r="C6" s="107"/>
      <c r="D6" s="9" t="s">
        <v>81</v>
      </c>
      <c r="E6" s="10" t="s">
        <v>82</v>
      </c>
      <c r="F6" s="11" t="s">
        <v>83</v>
      </c>
      <c r="G6" s="11" t="s">
        <v>84</v>
      </c>
      <c r="H6" s="10" t="s">
        <v>85</v>
      </c>
      <c r="I6" s="11" t="s">
        <v>86</v>
      </c>
      <c r="J6" s="11" t="s">
        <v>87</v>
      </c>
      <c r="K6" s="11" t="s">
        <v>88</v>
      </c>
      <c r="L6" s="40" t="s">
        <v>89</v>
      </c>
      <c r="M6" s="40" t="s">
        <v>90</v>
      </c>
      <c r="N6" s="11" t="s">
        <v>91</v>
      </c>
      <c r="O6" s="11" t="s">
        <v>92</v>
      </c>
      <c r="P6" s="11" t="s">
        <v>93</v>
      </c>
    </row>
    <row r="7" spans="1:17" ht="24.75" customHeight="1">
      <c r="A7" s="12" t="s">
        <v>94</v>
      </c>
      <c r="B7" s="13">
        <f>D18</f>
        <v>4700.97</v>
      </c>
      <c r="C7" s="14" t="s">
        <v>95</v>
      </c>
      <c r="D7" s="15">
        <f>E7</f>
        <v>294.62</v>
      </c>
      <c r="E7" s="15">
        <f>E8+E9+E10</f>
        <v>294.62</v>
      </c>
      <c r="F7" s="16"/>
      <c r="G7" s="16"/>
      <c r="H7" s="16"/>
      <c r="I7" s="16"/>
      <c r="J7" s="16"/>
      <c r="K7" s="41"/>
      <c r="L7" s="41"/>
      <c r="M7" s="41"/>
      <c r="N7" s="41"/>
      <c r="O7" s="41"/>
      <c r="P7" s="41"/>
      <c r="Q7" s="37"/>
    </row>
    <row r="8" spans="1:17" ht="24.75" customHeight="1">
      <c r="A8" s="17" t="s">
        <v>96</v>
      </c>
      <c r="B8" s="13"/>
      <c r="C8" s="18" t="s">
        <v>97</v>
      </c>
      <c r="D8" s="15">
        <f>E8</f>
        <v>241.79000000000002</v>
      </c>
      <c r="E8" s="15">
        <f>'明细表'!E20</f>
        <v>241.79000000000002</v>
      </c>
      <c r="F8" s="16"/>
      <c r="G8" s="16"/>
      <c r="H8" s="16"/>
      <c r="I8" s="16"/>
      <c r="J8" s="16"/>
      <c r="K8" s="41"/>
      <c r="L8" s="42"/>
      <c r="M8" s="41"/>
      <c r="N8" s="42"/>
      <c r="O8" s="41"/>
      <c r="P8" s="43"/>
      <c r="Q8" s="37"/>
    </row>
    <row r="9" spans="1:17" ht="24.75" customHeight="1">
      <c r="A9" s="19" t="s">
        <v>98</v>
      </c>
      <c r="B9" s="20"/>
      <c r="C9" s="14" t="s">
        <v>99</v>
      </c>
      <c r="D9" s="15">
        <f>E9</f>
        <v>14.58</v>
      </c>
      <c r="E9" s="15">
        <f>'明细表'!F20</f>
        <v>14.58</v>
      </c>
      <c r="F9" s="16"/>
      <c r="G9" s="16"/>
      <c r="H9" s="16"/>
      <c r="I9" s="16"/>
      <c r="J9" s="16"/>
      <c r="K9" s="41"/>
      <c r="L9" s="44"/>
      <c r="M9" s="16"/>
      <c r="N9" s="44"/>
      <c r="O9" s="16"/>
      <c r="P9" s="45"/>
      <c r="Q9" s="37"/>
    </row>
    <row r="10" spans="1:20" ht="24.75" customHeight="1">
      <c r="A10" s="21" t="s">
        <v>100</v>
      </c>
      <c r="B10" s="22"/>
      <c r="C10" s="14" t="s">
        <v>101</v>
      </c>
      <c r="D10" s="15">
        <f>E10</f>
        <v>38.25</v>
      </c>
      <c r="E10" s="15">
        <f>'明细表'!G20</f>
        <v>38.25</v>
      </c>
      <c r="F10" s="16"/>
      <c r="G10" s="16"/>
      <c r="H10" s="16"/>
      <c r="I10" s="16"/>
      <c r="J10" s="16"/>
      <c r="K10" s="16"/>
      <c r="L10" s="46"/>
      <c r="M10" s="47"/>
      <c r="N10" s="46"/>
      <c r="O10" s="47"/>
      <c r="P10" s="48"/>
      <c r="Q10" s="37"/>
      <c r="R10" s="37"/>
      <c r="S10" s="37"/>
      <c r="T10" s="37"/>
    </row>
    <row r="11" spans="1:16" ht="24.75" customHeight="1">
      <c r="A11" s="17" t="s">
        <v>102</v>
      </c>
      <c r="B11" s="23"/>
      <c r="C11" s="14" t="s">
        <v>103</v>
      </c>
      <c r="D11" s="15">
        <f>E11</f>
        <v>4406.35</v>
      </c>
      <c r="E11" s="24">
        <f>E13</f>
        <v>4406.35</v>
      </c>
      <c r="F11" s="25"/>
      <c r="G11" s="25"/>
      <c r="H11" s="25"/>
      <c r="I11" s="25"/>
      <c r="J11" s="25"/>
      <c r="K11" s="49"/>
      <c r="L11" s="50"/>
      <c r="M11" s="50"/>
      <c r="N11" s="50"/>
      <c r="O11" s="50"/>
      <c r="P11" s="50"/>
    </row>
    <row r="12" spans="1:16" ht="24.75" customHeight="1">
      <c r="A12" s="17" t="s">
        <v>104</v>
      </c>
      <c r="B12" s="26"/>
      <c r="C12" s="14" t="s">
        <v>105</v>
      </c>
      <c r="D12" s="15"/>
      <c r="E12" s="27"/>
      <c r="F12" s="25"/>
      <c r="G12" s="25"/>
      <c r="H12" s="25"/>
      <c r="I12" s="25"/>
      <c r="J12" s="25"/>
      <c r="K12" s="50"/>
      <c r="L12" s="51"/>
      <c r="M12" s="52"/>
      <c r="N12" s="52"/>
      <c r="O12" s="52"/>
      <c r="P12" s="50"/>
    </row>
    <row r="13" spans="1:17" ht="24.75" customHeight="1">
      <c r="A13" s="17" t="s">
        <v>106</v>
      </c>
      <c r="B13" s="28"/>
      <c r="C13" s="14" t="s">
        <v>107</v>
      </c>
      <c r="D13" s="15">
        <f>E13</f>
        <v>4406.35</v>
      </c>
      <c r="E13" s="27">
        <f>'明细表'!H47</f>
        <v>4406.35</v>
      </c>
      <c r="F13" s="16"/>
      <c r="G13" s="16"/>
      <c r="H13" s="16"/>
      <c r="I13" s="16"/>
      <c r="J13" s="16"/>
      <c r="K13" s="41"/>
      <c r="L13" s="42"/>
      <c r="M13" s="53"/>
      <c r="N13" s="53"/>
      <c r="O13" s="53"/>
      <c r="P13" s="41"/>
      <c r="Q13" s="37"/>
    </row>
    <row r="14" spans="1:17" ht="24.75" customHeight="1">
      <c r="A14" s="12" t="s">
        <v>108</v>
      </c>
      <c r="B14" s="22"/>
      <c r="C14" s="14" t="s">
        <v>109</v>
      </c>
      <c r="D14" s="27"/>
      <c r="E14" s="29"/>
      <c r="F14" s="16"/>
      <c r="G14" s="16"/>
      <c r="H14" s="16"/>
      <c r="I14" s="16"/>
      <c r="J14" s="16"/>
      <c r="K14" s="16"/>
      <c r="L14" s="44"/>
      <c r="M14" s="16"/>
      <c r="N14" s="44"/>
      <c r="O14" s="54"/>
      <c r="P14" s="16"/>
      <c r="Q14" s="37"/>
    </row>
    <row r="15" spans="1:16" ht="24.75" customHeight="1">
      <c r="A15" s="12" t="s">
        <v>110</v>
      </c>
      <c r="B15" s="13"/>
      <c r="C15" s="30"/>
      <c r="D15" s="15"/>
      <c r="E15" s="31"/>
      <c r="F15" s="16"/>
      <c r="G15" s="16"/>
      <c r="H15" s="16"/>
      <c r="I15" s="16"/>
      <c r="J15" s="16"/>
      <c r="K15" s="55"/>
      <c r="L15" s="56"/>
      <c r="M15" s="56"/>
      <c r="N15" s="55"/>
      <c r="O15" s="56"/>
      <c r="P15" s="57"/>
    </row>
    <row r="16" spans="1:16" ht="24.75" customHeight="1">
      <c r="A16" s="32" t="s">
        <v>111</v>
      </c>
      <c r="B16" s="20"/>
      <c r="C16" s="14"/>
      <c r="D16" s="15"/>
      <c r="E16" s="33"/>
      <c r="F16" s="16"/>
      <c r="G16" s="16"/>
      <c r="H16" s="16"/>
      <c r="I16" s="16"/>
      <c r="J16" s="16"/>
      <c r="K16" s="56"/>
      <c r="L16" s="56"/>
      <c r="M16" s="56"/>
      <c r="N16" s="56"/>
      <c r="O16" s="56"/>
      <c r="P16" s="56"/>
    </row>
    <row r="17" spans="1:16" ht="24.75" customHeight="1">
      <c r="A17" s="12"/>
      <c r="B17" s="28"/>
      <c r="C17" s="30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4.75" customHeight="1">
      <c r="A18" s="8" t="s">
        <v>112</v>
      </c>
      <c r="B18" s="34">
        <f>B7</f>
        <v>4700.97</v>
      </c>
      <c r="C18" s="35" t="s">
        <v>113</v>
      </c>
      <c r="D18" s="15">
        <f>E18</f>
        <v>4700.97</v>
      </c>
      <c r="E18" s="15">
        <f>E7+E11</f>
        <v>4700.97</v>
      </c>
      <c r="F18" s="16"/>
      <c r="G18" s="16"/>
      <c r="H18" s="16"/>
      <c r="I18" s="16"/>
      <c r="J18" s="16"/>
      <c r="K18" s="54"/>
      <c r="L18" s="54"/>
      <c r="M18" s="54"/>
      <c r="N18" s="54"/>
      <c r="O18" s="54"/>
      <c r="P18" s="16"/>
    </row>
    <row r="19" spans="1:16" ht="24.75" customHeight="1">
      <c r="A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P19" s="37"/>
    </row>
    <row r="20" spans="6:16" ht="24.75" customHeight="1">
      <c r="F20" s="37"/>
      <c r="G20" s="37"/>
      <c r="H20" s="37"/>
      <c r="I20" s="37"/>
      <c r="J20" s="37"/>
      <c r="K20" s="37"/>
      <c r="P20" s="37"/>
    </row>
    <row r="21" spans="6:16" ht="24.75" customHeight="1">
      <c r="F21" s="37"/>
      <c r="G21" s="37"/>
      <c r="H21" s="37"/>
      <c r="P21" s="37"/>
    </row>
    <row r="24" spans="2:16" ht="24.75" customHeight="1">
      <c r="B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8" ht="24.75" customHeight="1">
      <c r="E28" s="37"/>
    </row>
  </sheetData>
  <sheetProtection/>
  <mergeCells count="7">
    <mergeCell ref="A2:P2"/>
    <mergeCell ref="A3:C3"/>
    <mergeCell ref="C4:P4"/>
    <mergeCell ref="D5:P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7.375" style="0" customWidth="1"/>
    <col min="2" max="2" width="18.25390625" style="0" customWidth="1"/>
    <col min="3" max="3" width="18.375" style="0" customWidth="1"/>
    <col min="4" max="4" width="20.125" style="0" customWidth="1"/>
  </cols>
  <sheetData>
    <row r="1" spans="1:4" ht="14.25">
      <c r="A1" s="77"/>
      <c r="B1" s="78"/>
      <c r="C1" s="78"/>
      <c r="D1" s="78"/>
    </row>
    <row r="2" spans="1:4" ht="25.5">
      <c r="A2" s="108" t="s">
        <v>114</v>
      </c>
      <c r="B2" s="108"/>
      <c r="C2" s="108"/>
      <c r="D2" s="108"/>
    </row>
    <row r="3" spans="1:4" ht="14.25">
      <c r="A3" s="79"/>
      <c r="B3" s="80"/>
      <c r="C3" s="81"/>
      <c r="D3" s="82" t="s">
        <v>115</v>
      </c>
    </row>
    <row r="4" spans="1:4" ht="14.25">
      <c r="A4" s="83" t="s">
        <v>116</v>
      </c>
      <c r="B4" s="83" t="s">
        <v>117</v>
      </c>
      <c r="C4" s="83" t="s">
        <v>118</v>
      </c>
      <c r="D4" s="83" t="s">
        <v>119</v>
      </c>
    </row>
    <row r="5" spans="1:4" ht="14.25">
      <c r="A5" s="84" t="s">
        <v>120</v>
      </c>
      <c r="B5" s="85">
        <v>0</v>
      </c>
      <c r="C5" s="85">
        <v>0</v>
      </c>
      <c r="D5" s="86" t="e">
        <f>(B5-C5)/C5*100</f>
        <v>#DIV/0!</v>
      </c>
    </row>
    <row r="6" spans="1:4" ht="14.25">
      <c r="A6" s="84" t="s">
        <v>121</v>
      </c>
      <c r="B6" s="87">
        <v>12</v>
      </c>
      <c r="C6" s="87">
        <v>12</v>
      </c>
      <c r="D6" s="86">
        <f>(B6-C6)/C6*100</f>
        <v>0</v>
      </c>
    </row>
    <row r="7" spans="1:4" ht="27">
      <c r="A7" s="84" t="s">
        <v>122</v>
      </c>
      <c r="B7" s="87">
        <v>10</v>
      </c>
      <c r="C7" s="87">
        <v>10</v>
      </c>
      <c r="D7" s="86">
        <f>(B7-C7)/C7*100</f>
        <v>0</v>
      </c>
    </row>
    <row r="8" spans="1:4" ht="14.25">
      <c r="A8" s="84" t="s">
        <v>123</v>
      </c>
      <c r="B8" s="87">
        <v>0</v>
      </c>
      <c r="C8" s="87">
        <v>0</v>
      </c>
      <c r="D8" s="86" t="e">
        <f>(B8-C8)/C8*100</f>
        <v>#DIV/0!</v>
      </c>
    </row>
    <row r="9" spans="1:4" ht="14.25">
      <c r="A9" s="84" t="s">
        <v>124</v>
      </c>
      <c r="B9" s="87">
        <f>SUM(B5:B8)</f>
        <v>22</v>
      </c>
      <c r="C9" s="87">
        <f>SUM(C5:C8)</f>
        <v>22</v>
      </c>
      <c r="D9" s="86">
        <f>(B9-C9)/C9*100</f>
        <v>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1996-12-17T01:32:42Z</dcterms:created>
  <dcterms:modified xsi:type="dcterms:W3CDTF">2016-08-05T10:14:41Z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